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035" windowHeight="11250"/>
  </bookViews>
  <sheets>
    <sheet name="نسب مالية 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E21" i="1"/>
  <c r="H20"/>
  <c r="G20"/>
  <c r="F20"/>
  <c r="E20"/>
  <c r="D20"/>
  <c r="C20"/>
  <c r="B20"/>
  <c r="H17"/>
  <c r="G17"/>
  <c r="F17"/>
  <c r="E17"/>
  <c r="D17"/>
  <c r="C17"/>
  <c r="B17"/>
  <c r="H16"/>
  <c r="G16"/>
  <c r="F16"/>
  <c r="E16"/>
  <c r="D16"/>
  <c r="C16"/>
  <c r="B16"/>
  <c r="H15"/>
  <c r="G15"/>
  <c r="F15"/>
  <c r="E15"/>
  <c r="D15"/>
  <c r="C15"/>
  <c r="B15"/>
  <c r="H14"/>
  <c r="G14"/>
  <c r="F14"/>
  <c r="E14"/>
  <c r="D14"/>
  <c r="C14"/>
  <c r="B14"/>
  <c r="H13"/>
  <c r="G13"/>
  <c r="F13"/>
  <c r="E13"/>
  <c r="D13"/>
  <c r="C13"/>
  <c r="B13"/>
  <c r="H9"/>
  <c r="G9"/>
  <c r="F9"/>
  <c r="F18" s="1"/>
  <c r="E9"/>
  <c r="E18" s="1"/>
  <c r="D9"/>
  <c r="D18" s="1"/>
  <c r="C9"/>
  <c r="C18" s="1"/>
  <c r="B9"/>
  <c r="B18" s="1"/>
  <c r="F8"/>
  <c r="F12" s="1"/>
  <c r="E8"/>
  <c r="E12" s="1"/>
  <c r="D8"/>
  <c r="D12" s="1"/>
  <c r="C8"/>
  <c r="C12" s="1"/>
  <c r="H7"/>
  <c r="G7"/>
  <c r="F7"/>
  <c r="F10" s="1"/>
  <c r="E7"/>
  <c r="E10" s="1"/>
  <c r="D7"/>
  <c r="D10" s="1"/>
  <c r="C7"/>
  <c r="C10" s="1"/>
  <c r="B7"/>
  <c r="B10" s="1"/>
  <c r="F6"/>
  <c r="E6"/>
  <c r="D6"/>
  <c r="C6"/>
  <c r="B6"/>
  <c r="D11" l="1"/>
  <c r="F11"/>
  <c r="C11"/>
  <c r="E11"/>
</calcChain>
</file>

<file path=xl/sharedStrings.xml><?xml version="1.0" encoding="utf-8"?>
<sst xmlns="http://schemas.openxmlformats.org/spreadsheetml/2006/main" count="78" uniqueCount="56">
  <si>
    <t>النسب المالية</t>
  </si>
  <si>
    <t>Financial Ratios</t>
  </si>
  <si>
    <t>النسب</t>
  </si>
  <si>
    <t>2012-2013</t>
  </si>
  <si>
    <t>2011-2012</t>
  </si>
  <si>
    <t>2010-2011</t>
  </si>
  <si>
    <t>2009-2010</t>
  </si>
  <si>
    <t>2008-2009</t>
  </si>
  <si>
    <t>2007-2008</t>
  </si>
  <si>
    <t>2006-2007</t>
  </si>
  <si>
    <t>شرح النسبة</t>
  </si>
  <si>
    <t>% معدل دوران السهم</t>
  </si>
  <si>
    <t>-</t>
  </si>
  <si>
    <t>عدد الأسهم المتداولة / عدد الأسهم</t>
  </si>
  <si>
    <t>Turnover Ratio %</t>
  </si>
  <si>
    <t>عائد السهم الواحد (ليرة سورية)</t>
  </si>
  <si>
    <t>صافي الأرباح / عدد الأسهم</t>
  </si>
  <si>
    <t>Earnings per share (S.P)</t>
  </si>
  <si>
    <t>الأرباح الموزعة للسهم الواحد (ليرة سورية)</t>
  </si>
  <si>
    <t>الأرباح الموزعة / عدد الأسهم</t>
  </si>
  <si>
    <t>Cash Dividendens per share (S.P)</t>
  </si>
  <si>
    <t>القيمة الدفترية للسهم الواحد (ليرة سورية)</t>
  </si>
  <si>
    <t>صافي حقوق المساهمين / عدد الأسهم</t>
  </si>
  <si>
    <t>Book Value per share (S.P)</t>
  </si>
  <si>
    <t>القيمة السوقية الى العائد (مره)</t>
  </si>
  <si>
    <t>القيمة السوقية / العائد</t>
  </si>
  <si>
    <t>Price Earnings ratio (Times)</t>
  </si>
  <si>
    <t>% الأرباح الموزعة الى القيمة السوقية</t>
  </si>
  <si>
    <t>الربح الموزع للسهم / القيمة السوقية للسهم</t>
  </si>
  <si>
    <t>Dividend Yield %</t>
  </si>
  <si>
    <t>% الأرباح الموزعة للسهم الى عائد السهم</t>
  </si>
  <si>
    <t>الربح الموزع للسهم / عائد السهم</t>
  </si>
  <si>
    <t>Cash Dividends to Earnings %</t>
  </si>
  <si>
    <t>صافي الربح الى الايرادات %</t>
  </si>
  <si>
    <t>صافي الربح / الايرادات</t>
  </si>
  <si>
    <t>Returns to revenues</t>
  </si>
  <si>
    <t>العائد على مجموع الموجودات %</t>
  </si>
  <si>
    <t>صافي الربح / مجموع الموجودات</t>
  </si>
  <si>
    <t>Returns on Assets %</t>
  </si>
  <si>
    <t>العائد على حقوق المساهمين %</t>
  </si>
  <si>
    <t>صافي الربح / حقوق المساهمين</t>
  </si>
  <si>
    <t>Return on Equity %</t>
  </si>
  <si>
    <t>% معدل المديونية</t>
  </si>
  <si>
    <t>المطلوبات متداولة / مجموع الموجودات</t>
  </si>
  <si>
    <t>Current Liabilities to Total Assets %</t>
  </si>
  <si>
    <t>% نسبة الملكية</t>
  </si>
  <si>
    <t>حقوق المساهمين / مجموع الموجودات</t>
  </si>
  <si>
    <t>Equity Ratio %</t>
  </si>
  <si>
    <t>القيمة السوقية الى القيمة الدفترية (مره)</t>
  </si>
  <si>
    <t>القيمة السوقية / القيمة الدفترية</t>
  </si>
  <si>
    <t>Price Book Value Ratio (times)</t>
  </si>
  <si>
    <t>عدد الأسهم المكتتب بها</t>
  </si>
  <si>
    <t>عدد الأسهم المتداولة</t>
  </si>
  <si>
    <t>الأرباح الموزعة</t>
  </si>
  <si>
    <t>القيمة السوقية</t>
  </si>
  <si>
    <t>القيمة الاسمية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</si>
</sst>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Arabic Transparent"/>
      <charset val="178"/>
    </font>
    <font>
      <sz val="13"/>
      <color theme="1"/>
      <name val="Arabic Transparent"/>
      <charset val="178"/>
    </font>
    <font>
      <b/>
      <sz val="13"/>
      <color theme="0"/>
      <name val="Arabic Transparent"/>
      <charset val="178"/>
    </font>
    <font>
      <b/>
      <sz val="13"/>
      <color theme="1"/>
      <name val="Arabic Transparent"/>
      <charset val="178"/>
    </font>
    <font>
      <sz val="10"/>
      <name val="Arial"/>
      <family val="2"/>
    </font>
    <font>
      <sz val="11"/>
      <color theme="1"/>
      <name val="Calibri"/>
      <family val="2"/>
      <charset val="17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</cellStyleXfs>
  <cellXfs count="30">
    <xf numFmtId="0" fontId="0" fillId="0" borderId="0" xfId="0"/>
    <xf numFmtId="0" fontId="2" fillId="2" borderId="0" xfId="0" applyFont="1" applyFill="1" applyAlignment="1">
      <alignment horizontal="right" vertical="center"/>
    </xf>
    <xf numFmtId="0" fontId="3" fillId="0" borderId="0" xfId="0" applyFont="1" applyAlignment="1">
      <alignment horizontal="right"/>
    </xf>
    <xf numFmtId="0" fontId="2" fillId="2" borderId="1" xfId="0" applyFont="1" applyFill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2" borderId="3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3" fillId="0" borderId="4" xfId="0" applyFont="1" applyBorder="1" applyAlignment="1">
      <alignment horizontal="right"/>
    </xf>
    <xf numFmtId="0" fontId="5" fillId="0" borderId="1" xfId="0" applyFont="1" applyBorder="1" applyAlignment="1">
      <alignment horizontal="right" vertical="center" wrapText="1" indent="1"/>
    </xf>
    <xf numFmtId="0" fontId="3" fillId="3" borderId="5" xfId="0" applyFont="1" applyFill="1" applyBorder="1" applyAlignment="1">
      <alignment horizontal="right" wrapText="1"/>
    </xf>
    <xf numFmtId="10" fontId="3" fillId="3" borderId="5" xfId="1" applyNumberFormat="1" applyFont="1" applyFill="1" applyBorder="1" applyAlignment="1">
      <alignment horizontal="center" wrapText="1"/>
    </xf>
    <xf numFmtId="0" fontId="3" fillId="0" borderId="5" xfId="0" applyFont="1" applyBorder="1" applyAlignment="1">
      <alignment horizontal="right"/>
    </xf>
    <xf numFmtId="0" fontId="3" fillId="3" borderId="1" xfId="0" applyFont="1" applyFill="1" applyBorder="1" applyAlignment="1">
      <alignment horizontal="left" wrapText="1"/>
    </xf>
    <xf numFmtId="0" fontId="3" fillId="3" borderId="5" xfId="0" applyFont="1" applyFill="1" applyBorder="1"/>
    <xf numFmtId="2" fontId="3" fillId="3" borderId="5" xfId="0" applyNumberFormat="1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5" xfId="0" applyFont="1" applyFill="1" applyBorder="1" applyAlignment="1">
      <alignment horizontal="right" wrapText="1"/>
    </xf>
    <xf numFmtId="10" fontId="3" fillId="0" borderId="5" xfId="0" applyNumberFormat="1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0" xfId="0" applyFont="1" applyFill="1" applyAlignment="1">
      <alignment horizontal="right"/>
    </xf>
    <xf numFmtId="10" fontId="3" fillId="3" borderId="5" xfId="0" applyNumberFormat="1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right" wrapText="1"/>
    </xf>
    <xf numFmtId="2" fontId="3" fillId="3" borderId="6" xfId="0" applyNumberFormat="1" applyFont="1" applyFill="1" applyBorder="1" applyAlignment="1">
      <alignment horizontal="center" wrapText="1"/>
    </xf>
    <xf numFmtId="0" fontId="3" fillId="0" borderId="6" xfId="0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5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/>
    </xf>
  </cellXfs>
  <cellStyles count="9">
    <cellStyle name="Comma 2" xfId="2"/>
    <cellStyle name="Comma 3" xfId="3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583;&#1585;&#1575;&#1587;&#1575;&#1578;/&#1583;&#1604;&#1610;&#1604;%20&#1575;&#1604;&#1588;&#1585;&#1603;&#1575;&#1578;%20&#1575;&#1604;&#1606;&#1607;&#1575;&#1574;&#1610;%202013/Ghalia/NAMA-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حركة الأسعار "/>
      <sheetName val="قيم التداول"/>
      <sheetName val="بيانات التداول"/>
      <sheetName val="تقرير الملكية"/>
      <sheetName val="معلومات عامة"/>
      <sheetName val="نسب مالية "/>
      <sheetName val="قائمة التدفق النقدي"/>
      <sheetName val="قائمة الدخل"/>
      <sheetName val="قائمة المركز المالي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B9">
            <v>57142748</v>
          </cell>
          <cell r="C9">
            <v>37556281</v>
          </cell>
          <cell r="D9">
            <v>45403384</v>
          </cell>
          <cell r="E9">
            <v>26245856</v>
          </cell>
          <cell r="F9">
            <v>58302713</v>
          </cell>
          <cell r="G9">
            <v>22042522</v>
          </cell>
          <cell r="H9">
            <v>22386864</v>
          </cell>
        </row>
        <row r="25">
          <cell r="B25">
            <v>-64234053</v>
          </cell>
          <cell r="C25">
            <v>13706196</v>
          </cell>
          <cell r="D25">
            <v>24759165</v>
          </cell>
          <cell r="E25">
            <v>9428421</v>
          </cell>
          <cell r="F25">
            <v>40578301</v>
          </cell>
          <cell r="G25">
            <v>5193931</v>
          </cell>
          <cell r="H25">
            <v>6900103</v>
          </cell>
        </row>
        <row r="27">
          <cell r="B27">
            <v>-114.70366607142857</v>
          </cell>
          <cell r="C27">
            <v>24.475349999999999</v>
          </cell>
          <cell r="D27">
            <v>44.212794642857141</v>
          </cell>
          <cell r="E27">
            <v>16.836466071428571</v>
          </cell>
          <cell r="F27">
            <v>72.461251785714282</v>
          </cell>
          <cell r="G27">
            <v>9.2748767857142855</v>
          </cell>
          <cell r="H27">
            <v>12.321612500000001</v>
          </cell>
        </row>
      </sheetData>
      <sheetData sheetId="8">
        <row r="22">
          <cell r="B22">
            <v>297228688</v>
          </cell>
          <cell r="C22">
            <v>377196915</v>
          </cell>
          <cell r="D22">
            <v>364075121</v>
          </cell>
          <cell r="E22">
            <v>344901766</v>
          </cell>
          <cell r="F22">
            <v>348658160</v>
          </cell>
          <cell r="G22">
            <v>320427899</v>
          </cell>
          <cell r="H22">
            <v>299508542</v>
          </cell>
        </row>
        <row r="24">
          <cell r="B24">
            <v>140000000</v>
          </cell>
          <cell r="C24">
            <v>140000000</v>
          </cell>
          <cell r="D24">
            <v>140000000</v>
          </cell>
          <cell r="E24">
            <v>140000000</v>
          </cell>
          <cell r="F24">
            <v>140000000</v>
          </cell>
          <cell r="G24">
            <v>140000000</v>
          </cell>
          <cell r="H24">
            <v>140000000</v>
          </cell>
        </row>
        <row r="31">
          <cell r="B31">
            <v>141345446</v>
          </cell>
          <cell r="C31">
            <v>215379499</v>
          </cell>
          <cell r="D31">
            <v>216906861</v>
          </cell>
          <cell r="E31">
            <v>208376020</v>
          </cell>
          <cell r="F31">
            <v>216596157</v>
          </cell>
          <cell r="G31">
            <v>186669901</v>
          </cell>
          <cell r="H31">
            <v>187751534</v>
          </cell>
        </row>
        <row r="49">
          <cell r="B49">
            <v>73908704</v>
          </cell>
          <cell r="C49">
            <v>79467445</v>
          </cell>
          <cell r="D49">
            <v>143872480</v>
          </cell>
          <cell r="E49">
            <v>132218878</v>
          </cell>
          <cell r="F49">
            <v>126541465</v>
          </cell>
          <cell r="G49">
            <v>133357999</v>
          </cell>
          <cell r="H49">
            <v>111139010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"/>
  <sheetViews>
    <sheetView rightToLeft="1" tabSelected="1" topLeftCell="C1" workbookViewId="0">
      <selection activeCell="A4" sqref="A4"/>
    </sheetView>
  </sheetViews>
  <sheetFormatPr defaultColWidth="40.42578125" defaultRowHeight="18"/>
  <cols>
    <col min="1" max="1" width="43" style="2" customWidth="1"/>
    <col min="2" max="2" width="19" style="2" customWidth="1"/>
    <col min="3" max="8" width="16.28515625" style="2" customWidth="1"/>
    <col min="9" max="9" width="40" style="2" hidden="1" customWidth="1"/>
    <col min="10" max="10" width="48.5703125" style="2" customWidth="1"/>
    <col min="11" max="16384" width="40.42578125" style="2"/>
  </cols>
  <sheetData>
    <row r="2" spans="1:10" ht="19.5">
      <c r="A2" s="1" t="s">
        <v>0</v>
      </c>
      <c r="J2" s="3" t="s">
        <v>1</v>
      </c>
    </row>
    <row r="3" spans="1:10">
      <c r="H3" s="4"/>
      <c r="J3" s="5"/>
    </row>
    <row r="4" spans="1:10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8" t="s">
        <v>1</v>
      </c>
    </row>
    <row r="5" spans="1:10">
      <c r="A5" s="9"/>
      <c r="B5" s="9"/>
      <c r="C5" s="9"/>
      <c r="D5" s="9"/>
      <c r="E5" s="9"/>
      <c r="F5" s="9"/>
      <c r="G5" s="9"/>
      <c r="H5" s="9"/>
      <c r="I5" s="9"/>
      <c r="J5" s="10"/>
    </row>
    <row r="6" spans="1:10">
      <c r="A6" s="11" t="s">
        <v>11</v>
      </c>
      <c r="B6" s="12">
        <f>B21/B20</f>
        <v>2.5089285714285712E-3</v>
      </c>
      <c r="C6" s="12">
        <f t="shared" ref="C6:F6" si="0">C21/C20</f>
        <v>4.6507142857142858E-2</v>
      </c>
      <c r="D6" s="12">
        <f t="shared" si="0"/>
        <v>1.8450000000000001E-2</v>
      </c>
      <c r="E6" s="12">
        <f t="shared" si="0"/>
        <v>0.10847678571428572</v>
      </c>
      <c r="F6" s="12">
        <f t="shared" si="0"/>
        <v>4.6025000000000003E-2</v>
      </c>
      <c r="G6" s="12" t="s">
        <v>12</v>
      </c>
      <c r="H6" s="12" t="s">
        <v>12</v>
      </c>
      <c r="I6" s="13" t="s">
        <v>13</v>
      </c>
      <c r="J6" s="14" t="s">
        <v>14</v>
      </c>
    </row>
    <row r="7" spans="1:10">
      <c r="A7" s="15" t="s">
        <v>15</v>
      </c>
      <c r="B7" s="16">
        <f>'[1]قائمة الدخل'!B27</f>
        <v>-114.70366607142857</v>
      </c>
      <c r="C7" s="16">
        <f>'[1]قائمة الدخل'!C27</f>
        <v>24.475349999999999</v>
      </c>
      <c r="D7" s="16">
        <f>'[1]قائمة الدخل'!D27</f>
        <v>44.212794642857141</v>
      </c>
      <c r="E7" s="16">
        <f>'[1]قائمة الدخل'!E27</f>
        <v>16.836466071428571</v>
      </c>
      <c r="F7" s="16">
        <f>'[1]قائمة الدخل'!F27</f>
        <v>72.461251785714282</v>
      </c>
      <c r="G7" s="16">
        <f>'[1]قائمة الدخل'!G27</f>
        <v>9.2748767857142855</v>
      </c>
      <c r="H7" s="16">
        <f>'[1]قائمة الدخل'!H27</f>
        <v>12.321612500000001</v>
      </c>
      <c r="I7" s="13" t="s">
        <v>16</v>
      </c>
      <c r="J7" s="17" t="s">
        <v>17</v>
      </c>
    </row>
    <row r="8" spans="1:10">
      <c r="A8" s="11" t="s">
        <v>18</v>
      </c>
      <c r="B8" s="16" t="s">
        <v>12</v>
      </c>
      <c r="C8" s="16">
        <f t="shared" ref="C8:F8" si="1">C22/C20</f>
        <v>17.5</v>
      </c>
      <c r="D8" s="16">
        <f t="shared" si="1"/>
        <v>25</v>
      </c>
      <c r="E8" s="16">
        <f t="shared" si="1"/>
        <v>30</v>
      </c>
      <c r="F8" s="16">
        <f t="shared" si="1"/>
        <v>9.2748767857142855</v>
      </c>
      <c r="G8" s="16" t="s">
        <v>12</v>
      </c>
      <c r="H8" s="16" t="s">
        <v>12</v>
      </c>
      <c r="I8" s="13" t="s">
        <v>19</v>
      </c>
      <c r="J8" s="14" t="s">
        <v>20</v>
      </c>
    </row>
    <row r="9" spans="1:10">
      <c r="A9" s="11" t="s">
        <v>21</v>
      </c>
      <c r="B9" s="16">
        <f>'[1]قائمة المركز المالي'!B31/'نسب مالية '!B20</f>
        <v>252.40258214285714</v>
      </c>
      <c r="C9" s="16">
        <f>'[1]قائمة المركز المالي'!C31/'نسب مالية '!C20</f>
        <v>384.6062482142857</v>
      </c>
      <c r="D9" s="16">
        <f>'[1]قائمة المركز المالي'!D31/'نسب مالية '!D20</f>
        <v>387.33368035714284</v>
      </c>
      <c r="E9" s="16">
        <f>'[1]قائمة المركز المالي'!E31/'نسب مالية '!E20</f>
        <v>372.1000357142857</v>
      </c>
      <c r="F9" s="16">
        <f>'[1]قائمة المركز المالي'!F31/'نسب مالية '!F20</f>
        <v>386.77885178571427</v>
      </c>
      <c r="G9" s="16">
        <f>'[1]قائمة المركز المالي'!G31/'نسب مالية '!G20</f>
        <v>333.33910892857142</v>
      </c>
      <c r="H9" s="16">
        <f>'[1]قائمة المركز المالي'!H31/'نسب مالية '!H20</f>
        <v>335.27059642857142</v>
      </c>
      <c r="I9" s="13" t="s">
        <v>22</v>
      </c>
      <c r="J9" s="14" t="s">
        <v>23</v>
      </c>
    </row>
    <row r="10" spans="1:10">
      <c r="A10" s="15" t="s">
        <v>24</v>
      </c>
      <c r="B10" s="16">
        <f>B23/B7</f>
        <v>-8.3911877707607836</v>
      </c>
      <c r="C10" s="16">
        <f t="shared" ref="C10:F10" si="2">C23/C7</f>
        <v>40.856616963598071</v>
      </c>
      <c r="D10" s="16">
        <f t="shared" si="2"/>
        <v>19.113697897324084</v>
      </c>
      <c r="E10" s="16">
        <f t="shared" si="2"/>
        <v>50.752930952065036</v>
      </c>
      <c r="F10" s="16">
        <f t="shared" si="2"/>
        <v>10.509064931032968</v>
      </c>
      <c r="G10" s="16" t="s">
        <v>12</v>
      </c>
      <c r="H10" s="16" t="s">
        <v>12</v>
      </c>
      <c r="I10" s="13" t="s">
        <v>25</v>
      </c>
      <c r="J10" s="17" t="s">
        <v>26</v>
      </c>
    </row>
    <row r="11" spans="1:10">
      <c r="A11" s="11" t="s">
        <v>27</v>
      </c>
      <c r="B11" s="12" t="s">
        <v>12</v>
      </c>
      <c r="C11" s="12">
        <f t="shared" ref="C11:F11" si="3">C8/C23</f>
        <v>1.7500350007000141E-2</v>
      </c>
      <c r="D11" s="12">
        <f t="shared" si="3"/>
        <v>2.9583348125007396E-2</v>
      </c>
      <c r="E11" s="12">
        <f t="shared" si="3"/>
        <v>3.5108250438853128E-2</v>
      </c>
      <c r="F11" s="12">
        <f t="shared" si="3"/>
        <v>1.2179746271456711E-2</v>
      </c>
      <c r="G11" s="12" t="s">
        <v>12</v>
      </c>
      <c r="H11" s="12" t="s">
        <v>12</v>
      </c>
      <c r="I11" s="13" t="s">
        <v>28</v>
      </c>
      <c r="J11" s="14" t="s">
        <v>29</v>
      </c>
    </row>
    <row r="12" spans="1:10">
      <c r="A12" s="11" t="s">
        <v>30</v>
      </c>
      <c r="B12" s="12" t="s">
        <v>12</v>
      </c>
      <c r="C12" s="12">
        <f t="shared" ref="C12:F12" si="4">C8/C7</f>
        <v>0.71500509696490555</v>
      </c>
      <c r="D12" s="12">
        <f t="shared" si="4"/>
        <v>0.56544717885276019</v>
      </c>
      <c r="E12" s="12">
        <f t="shared" si="4"/>
        <v>1.7818466103709201</v>
      </c>
      <c r="F12" s="12">
        <f t="shared" si="4"/>
        <v>0.12799774441024528</v>
      </c>
      <c r="G12" s="12" t="s">
        <v>12</v>
      </c>
      <c r="H12" s="12" t="s">
        <v>12</v>
      </c>
      <c r="I12" s="13" t="s">
        <v>31</v>
      </c>
      <c r="J12" s="14" t="s">
        <v>32</v>
      </c>
    </row>
    <row r="13" spans="1:10" s="22" customFormat="1">
      <c r="A13" s="18" t="s">
        <v>33</v>
      </c>
      <c r="B13" s="19">
        <f>'[1]قائمة الدخل'!B25/'[1]قائمة الدخل'!B9</f>
        <v>-1.1240980745273224</v>
      </c>
      <c r="C13" s="19">
        <f>'[1]قائمة الدخل'!C25/'[1]قائمة الدخل'!C9</f>
        <v>0.36495083205922335</v>
      </c>
      <c r="D13" s="19">
        <f>'[1]قائمة الدخل'!D25/'[1]قائمة الدخل'!D9</f>
        <v>0.54531541085131452</v>
      </c>
      <c r="E13" s="19">
        <f>'[1]قائمة الدخل'!E25/'[1]قائمة الدخل'!E9</f>
        <v>0.35923465403452642</v>
      </c>
      <c r="F13" s="19">
        <f>'[1]قائمة الدخل'!F25/'[1]قائمة الدخل'!F9</f>
        <v>0.69599335797632611</v>
      </c>
      <c r="G13" s="19">
        <f>'[1]قائمة الدخل'!G25/'[1]قائمة الدخل'!G9</f>
        <v>0.23563233825966012</v>
      </c>
      <c r="H13" s="19">
        <f>'[1]قائمة الدخل'!H25/'[1]قائمة الدخل'!H9</f>
        <v>0.30822106213715328</v>
      </c>
      <c r="I13" s="20" t="s">
        <v>34</v>
      </c>
      <c r="J13" s="21" t="s">
        <v>35</v>
      </c>
    </row>
    <row r="14" spans="1:10">
      <c r="A14" s="15" t="s">
        <v>36</v>
      </c>
      <c r="B14" s="23">
        <f>'[1]قائمة الدخل'!B25/'[1]قائمة المركز المالي'!B22</f>
        <v>-0.21610986958297915</v>
      </c>
      <c r="C14" s="23">
        <f>'[1]قائمة الدخل'!C25/'[1]قائمة المركز المالي'!C22</f>
        <v>3.6336977994637101E-2</v>
      </c>
      <c r="D14" s="23">
        <f>'[1]قائمة الدخل'!D25/'[1]قائمة المركز المالي'!D22</f>
        <v>6.8005649306644059E-2</v>
      </c>
      <c r="E14" s="23">
        <f>'[1]قائمة الدخل'!E25/'[1]قائمة المركز المالي'!E22</f>
        <v>2.7336540225195601E-2</v>
      </c>
      <c r="F14" s="23">
        <f>'[1]قائمة الدخل'!F25/'[1]قائمة المركز المالي'!F22</f>
        <v>0.11638419992809003</v>
      </c>
      <c r="G14" s="23">
        <f>'[1]قائمة الدخل'!G25/'[1]قائمة المركز المالي'!G22</f>
        <v>1.6209359472784235E-2</v>
      </c>
      <c r="H14" s="23">
        <f>'[1]قائمة الدخل'!H25/'[1]قائمة المركز المالي'!H22</f>
        <v>2.3038084169232143E-2</v>
      </c>
      <c r="I14" s="13" t="s">
        <v>37</v>
      </c>
      <c r="J14" s="17" t="s">
        <v>38</v>
      </c>
    </row>
    <row r="15" spans="1:10">
      <c r="A15" s="15" t="s">
        <v>39</v>
      </c>
      <c r="B15" s="23">
        <f>'[1]قائمة الدخل'!B25/'[1]قائمة المركز المالي'!B31</f>
        <v>-0.45444727663882428</v>
      </c>
      <c r="C15" s="23">
        <f>'[1]قائمة الدخل'!C25/'[1]قائمة المركز المالي'!C31</f>
        <v>6.3637421684224454E-2</v>
      </c>
      <c r="D15" s="23">
        <f>'[1]قائمة الدخل'!D25/'[1]قائمة المركز المالي'!D31</f>
        <v>0.11414652761952053</v>
      </c>
      <c r="E15" s="23">
        <f>'[1]قائمة الدخل'!E25/'[1]قائمة المركز المالي'!E31</f>
        <v>4.5247149839986386E-2</v>
      </c>
      <c r="F15" s="23">
        <f>'[1]قائمة الدخل'!F25/'[1]قائمة المركز المالي'!F31</f>
        <v>0.18734543383426697</v>
      </c>
      <c r="G15" s="23">
        <f>'[1]قائمة الدخل'!G25/'[1]قائمة المركز المالي'!G31</f>
        <v>2.7824148254088375E-2</v>
      </c>
      <c r="H15" s="23">
        <f>'[1]قائمة الدخل'!H25/'[1]قائمة المركز المالي'!H31</f>
        <v>3.6751246996469283E-2</v>
      </c>
      <c r="I15" s="13" t="s">
        <v>40</v>
      </c>
      <c r="J15" s="17" t="s">
        <v>41</v>
      </c>
    </row>
    <row r="16" spans="1:10">
      <c r="A16" s="11" t="s">
        <v>42</v>
      </c>
      <c r="B16" s="23">
        <f>'[1]قائمة المركز المالي'!B49/'[1]قائمة المركز المالي'!B22</f>
        <v>0.24865938916367319</v>
      </c>
      <c r="C16" s="23">
        <f>'[1]قائمة المركز المالي'!C49/'[1]قائمة المركز المالي'!C22</f>
        <v>0.21067893675641541</v>
      </c>
      <c r="D16" s="23">
        <f>'[1]قائمة المركز المالي'!D49/'[1]قائمة المركز المالي'!D22</f>
        <v>0.39517251166415185</v>
      </c>
      <c r="E16" s="23">
        <f>'[1]قائمة المركز المالي'!E49/'[1]قائمة المركز المالي'!E22</f>
        <v>0.38335227892106533</v>
      </c>
      <c r="F16" s="23">
        <f>'[1]قائمة المركز المالي'!F49/'[1]قائمة المركز المالي'!F22</f>
        <v>0.36293848679749818</v>
      </c>
      <c r="G16" s="23">
        <f>'[1]قائمة المركز المالي'!G49/'[1]قائمة المركز المالي'!G22</f>
        <v>0.41618722781688872</v>
      </c>
      <c r="H16" s="23">
        <f>'[1]قائمة المركز المالي'!H49/'[1]قائمة المركز المالي'!H22</f>
        <v>0.37107125311971906</v>
      </c>
      <c r="I16" s="13" t="s">
        <v>43</v>
      </c>
      <c r="J16" s="14" t="s">
        <v>44</v>
      </c>
    </row>
    <row r="17" spans="1:10">
      <c r="A17" s="11" t="s">
        <v>45</v>
      </c>
      <c r="B17" s="23">
        <f>'[1]قائمة المركز المالي'!B31/'[1]قائمة المركز المالي'!B22</f>
        <v>0.47554442658644042</v>
      </c>
      <c r="C17" s="23">
        <f>'[1]قائمة المركز المالي'!C31/'[1]قائمة المركز المالي'!C22</f>
        <v>0.57100016048646629</v>
      </c>
      <c r="D17" s="23">
        <f>'[1]قائمة المركز المالي'!D31/'[1]قائمة المركز المالي'!D22</f>
        <v>0.59577501589294257</v>
      </c>
      <c r="E17" s="23">
        <f>'[1]قائمة المركز المالي'!E31/'[1]قائمة المركز المالي'!E22</f>
        <v>0.60416049014953432</v>
      </c>
      <c r="F17" s="23">
        <f>'[1]قائمة المركز المالي'!F31/'[1]قائمة المركز المالي'!F22</f>
        <v>0.62122784391450925</v>
      </c>
      <c r="G17" s="23">
        <f>'[1]قائمة المركز المالي'!G31/'[1]قائمة المركز المالي'!G22</f>
        <v>0.58256444455231404</v>
      </c>
      <c r="H17" s="23">
        <f>'[1]قائمة المركز المالي'!H31/'[1]قائمة المركز المالي'!H22</f>
        <v>0.62686537334217329</v>
      </c>
      <c r="I17" s="13" t="s">
        <v>46</v>
      </c>
      <c r="J17" s="14" t="s">
        <v>47</v>
      </c>
    </row>
    <row r="18" spans="1:10">
      <c r="A18" s="24" t="s">
        <v>48</v>
      </c>
      <c r="B18" s="25">
        <f>B23/B9</f>
        <v>3.813352430187245</v>
      </c>
      <c r="C18" s="25">
        <f t="shared" ref="C18:F18" si="5">C23/C9</f>
        <v>2.6000097623033289</v>
      </c>
      <c r="D18" s="25">
        <f t="shared" si="5"/>
        <v>2.1817622449480751</v>
      </c>
      <c r="E18" s="25">
        <f t="shared" si="5"/>
        <v>2.29642547160657</v>
      </c>
      <c r="F18" s="25">
        <f t="shared" si="5"/>
        <v>1.9688253286968522</v>
      </c>
      <c r="G18" s="25" t="s">
        <v>12</v>
      </c>
      <c r="H18" s="25" t="s">
        <v>12</v>
      </c>
      <c r="I18" s="26" t="s">
        <v>49</v>
      </c>
      <c r="J18" s="14" t="s">
        <v>50</v>
      </c>
    </row>
    <row r="20" spans="1:10" hidden="1">
      <c r="A20" s="2" t="s">
        <v>51</v>
      </c>
      <c r="B20" s="27">
        <f>'[1]قائمة المركز المالي'!B24/'نسب مالية '!B24</f>
        <v>560000</v>
      </c>
      <c r="C20" s="27">
        <f>'[1]قائمة المركز المالي'!C24/'نسب مالية '!C24</f>
        <v>560000</v>
      </c>
      <c r="D20" s="27">
        <f>'[1]قائمة المركز المالي'!D24/'نسب مالية '!D24</f>
        <v>560000</v>
      </c>
      <c r="E20" s="27">
        <f>'[1]قائمة المركز المالي'!E24/'نسب مالية '!E24</f>
        <v>560000</v>
      </c>
      <c r="F20" s="27">
        <f>'[1]قائمة المركز المالي'!F24/'نسب مالية '!F24</f>
        <v>560000</v>
      </c>
      <c r="G20" s="27">
        <f>'[1]قائمة المركز المالي'!G24/'نسب مالية '!G24</f>
        <v>560000</v>
      </c>
      <c r="H20" s="27">
        <f>'[1]قائمة المركز المالي'!H24/'نسب مالية '!H24</f>
        <v>560000</v>
      </c>
    </row>
    <row r="21" spans="1:10" hidden="1">
      <c r="A21" s="2" t="s">
        <v>52</v>
      </c>
      <c r="B21" s="27">
        <v>1405</v>
      </c>
      <c r="C21" s="27">
        <v>26044</v>
      </c>
      <c r="D21" s="28">
        <v>10332</v>
      </c>
      <c r="E21" s="28">
        <f>45236+15511</f>
        <v>60747</v>
      </c>
      <c r="F21" s="28">
        <v>25774</v>
      </c>
      <c r="G21" s="2" t="s">
        <v>12</v>
      </c>
      <c r="H21" s="2" t="s">
        <v>12</v>
      </c>
    </row>
    <row r="22" spans="1:10" hidden="1">
      <c r="A22" s="2" t="s">
        <v>53</v>
      </c>
      <c r="B22" s="27" t="s">
        <v>12</v>
      </c>
      <c r="C22" s="27">
        <v>9800000</v>
      </c>
      <c r="D22" s="27">
        <v>14000000</v>
      </c>
      <c r="E22" s="27">
        <v>16800000</v>
      </c>
      <c r="F22" s="27">
        <v>5193931</v>
      </c>
      <c r="G22" s="29" t="s">
        <v>12</v>
      </c>
      <c r="H22" s="27" t="s">
        <v>12</v>
      </c>
    </row>
    <row r="23" spans="1:10" hidden="1">
      <c r="A23" s="2" t="s">
        <v>54</v>
      </c>
      <c r="B23" s="2">
        <v>962.5</v>
      </c>
      <c r="C23" s="2">
        <v>999.98</v>
      </c>
      <c r="D23" s="2">
        <v>845.07</v>
      </c>
      <c r="E23" s="2">
        <v>854.5</v>
      </c>
      <c r="F23" s="2">
        <v>761.5</v>
      </c>
      <c r="G23" s="2" t="s">
        <v>12</v>
      </c>
      <c r="H23" s="2" t="s">
        <v>12</v>
      </c>
    </row>
    <row r="24" spans="1:10" hidden="1">
      <c r="A24" s="2" t="s">
        <v>55</v>
      </c>
      <c r="B24" s="2">
        <v>250</v>
      </c>
      <c r="C24" s="2">
        <v>250</v>
      </c>
      <c r="D24" s="2">
        <v>250</v>
      </c>
      <c r="E24" s="2">
        <v>250</v>
      </c>
      <c r="F24" s="2">
        <v>250</v>
      </c>
      <c r="G24" s="2">
        <v>250</v>
      </c>
      <c r="H24" s="2">
        <v>250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نسب مالية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rkaddour</dc:creator>
  <cp:lastModifiedBy>rkaddour</cp:lastModifiedBy>
  <dcterms:created xsi:type="dcterms:W3CDTF">2014-12-16T09:44:37Z</dcterms:created>
  <dcterms:modified xsi:type="dcterms:W3CDTF">2014-12-16T09:44:51Z</dcterms:modified>
</cp:coreProperties>
</file>